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anjo\Dropbox\Documents\Website\derivatives\_data\"/>
    </mc:Choice>
  </mc:AlternateContent>
  <xr:revisionPtr revIDLastSave="0" documentId="13_ncr:1_{D2425E0E-3A09-4E0C-9B4A-4E3FDCB88FA3}" xr6:coauthVersionLast="47" xr6:coauthVersionMax="47" xr10:uidLastSave="{00000000-0000-0000-0000-000000000000}"/>
  <bookViews>
    <workbookView xWindow="-120" yWindow="-120" windowWidth="29040" windowHeight="15720" xr2:uid="{2622AD77-B65D-45D8-B2CE-F7642D3F36D9}"/>
  </bookViews>
  <sheets>
    <sheet name="Examp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7" i="1"/>
  <c r="K9" i="1" l="1"/>
  <c r="L9" i="1" s="1"/>
  <c r="M9" i="1" s="1"/>
  <c r="N9" i="1" s="1"/>
  <c r="O9" i="1" s="1"/>
  <c r="C9" i="1"/>
  <c r="D9" i="1" s="1"/>
  <c r="E9" i="1" s="1"/>
  <c r="F9" i="1" s="1"/>
  <c r="G9" i="1" s="1"/>
  <c r="E6" i="1" l="1"/>
  <c r="E7" i="1" l="1"/>
  <c r="C10" i="1"/>
  <c r="D10" i="1" s="1"/>
  <c r="D11" i="1"/>
  <c r="E12" i="1" s="1"/>
  <c r="F13" i="1" s="1"/>
  <c r="G14" i="1" s="1"/>
  <c r="O14" i="1" s="1"/>
  <c r="E11" i="1"/>
  <c r="F12" i="1" s="1"/>
  <c r="G13" i="1" s="1"/>
  <c r="O13" i="1" s="1"/>
  <c r="E10" i="1"/>
  <c r="C11" i="1" l="1"/>
  <c r="D12" i="1" s="1"/>
  <c r="E13" i="1" s="1"/>
  <c r="F14" i="1" s="1"/>
  <c r="G15" i="1" s="1"/>
  <c r="O15" i="1" s="1"/>
  <c r="I5" i="1"/>
  <c r="I6" i="1" s="1"/>
  <c r="F11" i="1"/>
  <c r="G12" i="1" s="1"/>
  <c r="O12" i="1" s="1"/>
  <c r="F10" i="1"/>
  <c r="N12" i="1" l="1"/>
  <c r="N13" i="1"/>
  <c r="N14" i="1"/>
  <c r="G10" i="1"/>
  <c r="O10" i="1" s="1"/>
  <c r="G11" i="1"/>
  <c r="O11" i="1" s="1"/>
  <c r="N11" i="1" s="1"/>
  <c r="M11" i="1" l="1"/>
  <c r="M13" i="1"/>
  <c r="M12" i="1"/>
  <c r="N10" i="1"/>
  <c r="M10" i="1" s="1"/>
  <c r="L10" i="1" l="1"/>
  <c r="L12" i="1"/>
  <c r="L11" i="1"/>
  <c r="K11" i="1" l="1"/>
  <c r="K10" i="1"/>
  <c r="J10" i="1" l="1"/>
</calcChain>
</file>

<file path=xl/sharedStrings.xml><?xml version="1.0" encoding="utf-8"?>
<sst xmlns="http://schemas.openxmlformats.org/spreadsheetml/2006/main" count="14" uniqueCount="13">
  <si>
    <t>r</t>
  </si>
  <si>
    <t>sigma</t>
  </si>
  <si>
    <t>Delta t</t>
  </si>
  <si>
    <t>T</t>
  </si>
  <si>
    <t>u</t>
  </si>
  <si>
    <t>d</t>
  </si>
  <si>
    <t>S0</t>
  </si>
  <si>
    <t>K</t>
  </si>
  <si>
    <t>Call</t>
  </si>
  <si>
    <t>Stock</t>
  </si>
  <si>
    <t>Time</t>
  </si>
  <si>
    <t>p</t>
  </si>
  <si>
    <t>1-p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</si>
</sst>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0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2" borderId="0" xfId="0" applyFill="1"/>
    <xf numFmtId="2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7092950" cy="37465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A8C17DF-D7D5-4547-A915-40117CE8057B}"/>
            </a:ext>
          </a:extLst>
        </xdr:cNvPr>
        <xdr:cNvSpPr txBox="1"/>
      </xdr:nvSpPr>
      <xdr:spPr>
        <a:xfrm>
          <a:off x="609600" y="190500"/>
          <a:ext cx="7092950" cy="37465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this spreadsheet I price a European call option written on a non-dividend paying stock using a 5-period binomial tree.</a:t>
          </a:r>
          <a:endParaRPr lang="en-US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452F9-A3DB-499C-B577-F3A31B6D2F12}">
  <dimension ref="A5:O15"/>
  <sheetViews>
    <sheetView tabSelected="1" zoomScale="150" zoomScaleNormal="150" workbookViewId="0"/>
  </sheetViews>
  <sheetFormatPr defaultRowHeight="15" x14ac:dyDescent="0.25"/>
  <sheetData>
    <row r="5" spans="1:15" x14ac:dyDescent="0.25">
      <c r="B5" t="s">
        <v>0</v>
      </c>
      <c r="C5" s="1">
        <v>0.03</v>
      </c>
      <c r="D5" t="s">
        <v>3</v>
      </c>
      <c r="E5">
        <v>0.5</v>
      </c>
      <c r="F5" t="s">
        <v>6</v>
      </c>
      <c r="G5">
        <v>132</v>
      </c>
      <c r="H5" t="s">
        <v>11</v>
      </c>
      <c r="I5" s="2">
        <f>(EXP(C5*C7)-E7)/(E6-E7)</f>
        <v>0.48590357819378116</v>
      </c>
    </row>
    <row r="6" spans="1:15" x14ac:dyDescent="0.25">
      <c r="B6" t="s">
        <v>1</v>
      </c>
      <c r="C6" s="1">
        <v>0.35</v>
      </c>
      <c r="D6" t="s">
        <v>4</v>
      </c>
      <c r="E6" s="2">
        <f>EXP(C6*SQRT(C7))</f>
        <v>1.1170370828025671</v>
      </c>
      <c r="F6" t="s">
        <v>7</v>
      </c>
      <c r="G6">
        <v>135</v>
      </c>
      <c r="H6" t="s">
        <v>12</v>
      </c>
      <c r="I6" s="2">
        <f>1-I5</f>
        <v>0.51409642180621884</v>
      </c>
    </row>
    <row r="7" spans="1:15" x14ac:dyDescent="0.25">
      <c r="B7" t="s">
        <v>2</v>
      </c>
      <c r="C7">
        <f>E5/5</f>
        <v>0.1</v>
      </c>
      <c r="D7" t="s">
        <v>5</v>
      </c>
      <c r="E7" s="2">
        <f>1/E6</f>
        <v>0.8952254275131768</v>
      </c>
    </row>
    <row r="9" spans="1:15" x14ac:dyDescent="0.25">
      <c r="A9" s="4" t="s">
        <v>10</v>
      </c>
      <c r="B9" s="4">
        <v>0</v>
      </c>
      <c r="C9" s="4">
        <f>B9+$C$7</f>
        <v>0.1</v>
      </c>
      <c r="D9" s="4">
        <f>C9+$C$7</f>
        <v>0.2</v>
      </c>
      <c r="E9" s="4">
        <f>D9+$C$7</f>
        <v>0.30000000000000004</v>
      </c>
      <c r="F9" s="4">
        <f>E9+$C$7</f>
        <v>0.4</v>
      </c>
      <c r="G9" s="4">
        <f>F9+$C$7</f>
        <v>0.5</v>
      </c>
      <c r="I9" s="4" t="s">
        <v>10</v>
      </c>
      <c r="J9" s="4">
        <v>0</v>
      </c>
      <c r="K9" s="4">
        <f>J9+$C$7</f>
        <v>0.1</v>
      </c>
      <c r="L9" s="4">
        <f>K9+$C$7</f>
        <v>0.2</v>
      </c>
      <c r="M9" s="4">
        <f>L9+$C$7</f>
        <v>0.30000000000000004</v>
      </c>
      <c r="N9" s="4">
        <f>M9+$C$7</f>
        <v>0.4</v>
      </c>
      <c r="O9" s="4">
        <f>N9+$C$7</f>
        <v>0.5</v>
      </c>
    </row>
    <row r="10" spans="1:15" x14ac:dyDescent="0.25">
      <c r="A10" t="s">
        <v>9</v>
      </c>
      <c r="B10">
        <f>G5</f>
        <v>132</v>
      </c>
      <c r="C10" s="3">
        <f>B10*$E$6</f>
        <v>147.44889492993886</v>
      </c>
      <c r="D10" s="3">
        <f>C10*$E$6</f>
        <v>164.70588345500113</v>
      </c>
      <c r="E10" s="3">
        <f>D10*$E$6</f>
        <v>183.98257957499405</v>
      </c>
      <c r="F10" s="3">
        <f>E10*$E$6</f>
        <v>205.51536397494252</v>
      </c>
      <c r="G10" s="3">
        <f>F10*$E$6</f>
        <v>229.56828264567758</v>
      </c>
      <c r="I10" t="s">
        <v>8</v>
      </c>
      <c r="J10" s="3">
        <f>(K10*$I$5+K11*$I$6)*EXP(-$C$5*$C$7)</f>
        <v>13.155975727591104</v>
      </c>
      <c r="K10" s="3">
        <f t="shared" ref="K10:K11" si="0">(L10*$I$5+L11*$I$6)*EXP(-$C$5*$C$7)</f>
        <v>21.23194786539371</v>
      </c>
      <c r="L10" s="3">
        <f t="shared" ref="L10:L12" si="1">(M10*$I$5+M11*$I$6)*EXP(-$C$5*$C$7)</f>
        <v>33.181722381758803</v>
      </c>
      <c r="M10" s="3">
        <f t="shared" ref="M10:M13" si="2">(N10*$I$5+N11*$I$6)*EXP(-$C$5*$C$7)</f>
        <v>49.790154427712821</v>
      </c>
      <c r="N10" s="3">
        <f>(O10*$I$5+O11*$I$6)*EXP(-$C$5*$C$7)</f>
        <v>70.919757081987186</v>
      </c>
      <c r="O10" s="5">
        <f>MAX(G10-$G$6,0)</f>
        <v>94.568282645677584</v>
      </c>
    </row>
    <row r="11" spans="1:15" x14ac:dyDescent="0.25">
      <c r="C11" s="3">
        <f>B10*$E$7</f>
        <v>118.16975643173933</v>
      </c>
      <c r="D11" s="3">
        <f t="shared" ref="D11:G15" si="3">C10*$E$7</f>
        <v>132</v>
      </c>
      <c r="E11" s="3">
        <f t="shared" si="3"/>
        <v>147.44889492993886</v>
      </c>
      <c r="F11" s="3">
        <f t="shared" si="3"/>
        <v>164.70588345500113</v>
      </c>
      <c r="G11" s="3">
        <f t="shared" si="3"/>
        <v>183.98257957499405</v>
      </c>
      <c r="K11" s="3">
        <f t="shared" si="0"/>
        <v>5.5997734160022663</v>
      </c>
      <c r="L11" s="3">
        <f t="shared" si="1"/>
        <v>10.061578904338724</v>
      </c>
      <c r="M11" s="3">
        <f t="shared" si="2"/>
        <v>17.678012208113888</v>
      </c>
      <c r="N11" s="3">
        <f t="shared" ref="N11:N14" si="4">(O11*$I$5+O12*$I$6)*EXP(-$C$5*$C$7)</f>
        <v>30.110276562045783</v>
      </c>
      <c r="O11" s="5">
        <f t="shared" ref="O11:O15" si="5">MAX(G11-$G$6,0)</f>
        <v>48.982579574994048</v>
      </c>
    </row>
    <row r="12" spans="1:15" x14ac:dyDescent="0.25">
      <c r="D12" s="3">
        <f t="shared" si="3"/>
        <v>105.78857072073181</v>
      </c>
      <c r="E12" s="3">
        <f t="shared" si="3"/>
        <v>118.16975643173933</v>
      </c>
      <c r="F12" s="3">
        <f t="shared" si="3"/>
        <v>132</v>
      </c>
      <c r="G12" s="3">
        <f t="shared" si="3"/>
        <v>147.44889492993886</v>
      </c>
      <c r="L12" s="3">
        <f t="shared" si="1"/>
        <v>1.4153780063179666</v>
      </c>
      <c r="M12" s="3">
        <f t="shared" si="2"/>
        <v>2.9216300921039378</v>
      </c>
      <c r="N12" s="3">
        <f t="shared" si="4"/>
        <v>6.0308428963743959</v>
      </c>
      <c r="O12" s="5">
        <f t="shared" si="5"/>
        <v>12.448894929938859</v>
      </c>
    </row>
    <row r="13" spans="1:15" x14ac:dyDescent="0.25">
      <c r="E13" s="3">
        <f t="shared" si="3"/>
        <v>94.704618449475078</v>
      </c>
      <c r="F13" s="3">
        <f t="shared" si="3"/>
        <v>105.78857072073181</v>
      </c>
      <c r="G13" s="3">
        <f t="shared" si="3"/>
        <v>118.16975643173933</v>
      </c>
      <c r="M13" s="3">
        <f t="shared" si="2"/>
        <v>0</v>
      </c>
      <c r="N13" s="3">
        <f t="shared" si="4"/>
        <v>0</v>
      </c>
      <c r="O13" s="5">
        <f t="shared" si="5"/>
        <v>0</v>
      </c>
    </row>
    <row r="14" spans="1:15" x14ac:dyDescent="0.25">
      <c r="F14" s="3">
        <f t="shared" si="3"/>
        <v>84.78198253890362</v>
      </c>
      <c r="G14" s="3">
        <f t="shared" si="3"/>
        <v>94.704618449475078</v>
      </c>
      <c r="N14" s="3">
        <f t="shared" si="4"/>
        <v>0</v>
      </c>
      <c r="O14" s="5">
        <f t="shared" si="5"/>
        <v>0</v>
      </c>
    </row>
    <row r="15" spans="1:15" x14ac:dyDescent="0.25">
      <c r="G15" s="3">
        <f t="shared" si="3"/>
        <v>75.898986563804684</v>
      </c>
      <c r="O15" s="5">
        <f t="shared" si="5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Naranjo Olivares</dc:creator>
  <cp:lastModifiedBy>Lorenzo Naranjo Olivares</cp:lastModifiedBy>
  <dcterms:created xsi:type="dcterms:W3CDTF">2022-03-09T17:51:47Z</dcterms:created>
  <dcterms:modified xsi:type="dcterms:W3CDTF">2022-09-28T17:44:39Z</dcterms:modified>
</cp:coreProperties>
</file>